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kalugin\Documents\"/>
    </mc:Choice>
  </mc:AlternateContent>
  <xr:revisionPtr revIDLastSave="0" documentId="10_ncr:100000_{8F8BCEE1-5D77-4C81-9573-7A7EC3AB4E41}" xr6:coauthVersionLast="31" xr6:coauthVersionMax="31" xr10:uidLastSave="{00000000-0000-0000-0000-000000000000}"/>
  <workbookProtection lockStructure="1"/>
  <bookViews>
    <workbookView xWindow="0" yWindow="0" windowWidth="28800" windowHeight="12225" xr2:uid="{00000000-000D-0000-FFFF-FFFF00000000}"/>
  </bookViews>
  <sheets>
    <sheet name="Entry" sheetId="1" r:id="rId1"/>
    <sheet name="Language" sheetId="2" state="hidden" r:id="rId2"/>
    <sheet name="Lookup" sheetId="4" state="hidden" r:id="rId3"/>
  </sheets>
  <calcPr calcId="179017"/>
</workbook>
</file>

<file path=xl/calcChain.xml><?xml version="1.0" encoding="utf-8"?>
<calcChain xmlns="http://schemas.openxmlformats.org/spreadsheetml/2006/main">
  <c r="C27" i="2" l="1"/>
  <c r="G6" i="1" s="1"/>
  <c r="C25" i="2" l="1"/>
  <c r="G4" i="4" s="1"/>
  <c r="C26" i="2"/>
  <c r="G6" i="4" s="1"/>
  <c r="C4" i="2"/>
  <c r="C8" i="1" s="1"/>
  <c r="C5" i="2"/>
  <c r="G8" i="1" s="1"/>
  <c r="C6" i="2"/>
  <c r="C10" i="1" s="1"/>
  <c r="C7" i="2"/>
  <c r="G10" i="1" s="1"/>
  <c r="C8" i="2"/>
  <c r="C11" i="1" s="1"/>
  <c r="C9" i="2"/>
  <c r="G12" i="1" s="1"/>
  <c r="C10" i="2"/>
  <c r="G13" i="1" s="1"/>
  <c r="C11" i="2"/>
  <c r="C14" i="1" s="1"/>
  <c r="C12" i="2"/>
  <c r="G15" i="1" s="1"/>
  <c r="C13" i="2"/>
  <c r="C16" i="1" s="1"/>
  <c r="C14" i="2"/>
  <c r="G17" i="1" s="1"/>
  <c r="C15" i="2"/>
  <c r="C19" i="1" s="1"/>
  <c r="C16" i="2"/>
  <c r="C21" i="1" s="1"/>
  <c r="C17" i="2"/>
  <c r="C25" i="1" s="1"/>
  <c r="C18" i="2"/>
  <c r="C3" i="1" s="1"/>
  <c r="C19" i="2"/>
  <c r="I3" i="4" s="1"/>
  <c r="C20" i="2"/>
  <c r="I4" i="4" s="1"/>
  <c r="J7" i="4" s="1"/>
  <c r="C21" i="2"/>
  <c r="F3" i="4" s="1"/>
  <c r="F9" i="4" s="1"/>
  <c r="C22" i="2"/>
  <c r="F4" i="4" s="1"/>
  <c r="C23" i="2"/>
  <c r="F5" i="4" s="1"/>
  <c r="C24" i="2"/>
  <c r="F6" i="4" s="1"/>
  <c r="C3" i="2"/>
  <c r="C6" i="1" s="1"/>
  <c r="C42" i="4"/>
  <c r="C17" i="1" l="1"/>
  <c r="C15" i="1"/>
  <c r="C13" i="1"/>
  <c r="G11" i="1"/>
  <c r="G16" i="1"/>
  <c r="G14" i="1"/>
  <c r="C12" i="1"/>
  <c r="G3" i="4"/>
  <c r="G9" i="4" s="1"/>
  <c r="E21" i="1" s="1"/>
  <c r="G5" i="4"/>
</calcChain>
</file>

<file path=xl/sharedStrings.xml><?xml version="1.0" encoding="utf-8"?>
<sst xmlns="http://schemas.openxmlformats.org/spreadsheetml/2006/main" count="132" uniqueCount="118">
  <si>
    <t>Language</t>
  </si>
  <si>
    <t>English</t>
  </si>
  <si>
    <t>Russian</t>
  </si>
  <si>
    <t>Selected</t>
  </si>
  <si>
    <t>Product Model</t>
  </si>
  <si>
    <t>Serial Number</t>
  </si>
  <si>
    <t>Address Details</t>
  </si>
  <si>
    <t>Company</t>
  </si>
  <si>
    <t>Contact Name</t>
  </si>
  <si>
    <t>Address 1</t>
  </si>
  <si>
    <t>Address 2</t>
  </si>
  <si>
    <t>Address 3</t>
  </si>
  <si>
    <t>Phone</t>
  </si>
  <si>
    <t>Return Address Details</t>
  </si>
  <si>
    <t>Email</t>
  </si>
  <si>
    <t>Fault Description</t>
  </si>
  <si>
    <t>Status</t>
  </si>
  <si>
    <t>Comments</t>
  </si>
  <si>
    <t>Titles</t>
  </si>
  <si>
    <t>контактное лицо</t>
  </si>
  <si>
    <t>компания</t>
  </si>
  <si>
    <t>адрес 1</t>
  </si>
  <si>
    <t>адрес 2</t>
  </si>
  <si>
    <t>адрес 3</t>
  </si>
  <si>
    <t>телефон</t>
  </si>
  <si>
    <t>E-mail</t>
  </si>
  <si>
    <t>Комментарии</t>
  </si>
  <si>
    <t>Return Merchandise Authorisation</t>
  </si>
  <si>
    <t>английский</t>
  </si>
  <si>
    <t>русский</t>
  </si>
  <si>
    <t xml:space="preserve">Xenon 1900, </t>
  </si>
  <si>
    <t>Hyperion: 1300g</t>
  </si>
  <si>
    <t>Fusion: 3780,</t>
  </si>
  <si>
    <t>Eclipse: 5145,</t>
  </si>
  <si>
    <t>Models</t>
  </si>
  <si>
    <t>70E</t>
  </si>
  <si>
    <t>99EX</t>
  </si>
  <si>
    <t>99GX</t>
  </si>
  <si>
    <t>60S</t>
  </si>
  <si>
    <t>MX7</t>
  </si>
  <si>
    <t>MX7T</t>
  </si>
  <si>
    <t>MX9</t>
  </si>
  <si>
    <t>D7800</t>
  </si>
  <si>
    <t>D6500</t>
  </si>
  <si>
    <t>ScanPal 5100</t>
  </si>
  <si>
    <t>D9700HC</t>
  </si>
  <si>
    <t>VM3</t>
  </si>
  <si>
    <t>VM1</t>
  </si>
  <si>
    <t>VX9</t>
  </si>
  <si>
    <t>VM2</t>
  </si>
  <si>
    <t>Voyager: 1400g</t>
  </si>
  <si>
    <t>Voyager: 1200g</t>
  </si>
  <si>
    <t>Voyager: 1250g</t>
  </si>
  <si>
    <t>Voyager: 95X0</t>
  </si>
  <si>
    <t>Voyager: 9590</t>
  </si>
  <si>
    <t>Granit: 1980i</t>
  </si>
  <si>
    <t>Granit: 1981i</t>
  </si>
  <si>
    <t>Granit: 1280i</t>
  </si>
  <si>
    <t>Granit: 1910i</t>
  </si>
  <si>
    <t>Granit: 1911i</t>
  </si>
  <si>
    <t>Granit: 3800i</t>
  </si>
  <si>
    <t>Granit: 3820</t>
  </si>
  <si>
    <t>Warranty</t>
  </si>
  <si>
    <t>Contract</t>
  </si>
  <si>
    <t>Out of warranty/No Contract</t>
  </si>
  <si>
    <t>Other</t>
  </si>
  <si>
    <t>гарантия</t>
  </si>
  <si>
    <t>контракт</t>
  </si>
  <si>
    <t>на гарантии/Без контракта</t>
  </si>
  <si>
    <t>другой</t>
  </si>
  <si>
    <t>SLA: 3-days in depot</t>
  </si>
  <si>
    <t>SLA: 15-days in depot</t>
  </si>
  <si>
    <t>SLA: 3 дней в депо</t>
  </si>
  <si>
    <t>SLA: 15 дней в депо</t>
  </si>
  <si>
    <t>Данные заказчика</t>
  </si>
  <si>
    <t>Данные получателя</t>
  </si>
  <si>
    <t>Язык</t>
  </si>
  <si>
    <t>Серийный номер</t>
  </si>
  <si>
    <t>Модель продукта</t>
  </si>
  <si>
    <t>Неисправность</t>
  </si>
  <si>
    <t>Статус</t>
  </si>
  <si>
    <t>Авторизация возврата товара</t>
  </si>
  <si>
    <t>Парт номер продукта</t>
  </si>
  <si>
    <t>Product part number</t>
  </si>
  <si>
    <t>PC43</t>
  </si>
  <si>
    <t>MS5145 Eclipse</t>
  </si>
  <si>
    <t>MS9520 Voyager</t>
  </si>
  <si>
    <t>MS9540 Voyager</t>
  </si>
  <si>
    <t>1200 Voyager</t>
  </si>
  <si>
    <t>1300 Hyperion</t>
  </si>
  <si>
    <t>1400 Voyager</t>
  </si>
  <si>
    <t>1900 Xenon</t>
  </si>
  <si>
    <t>MS9590 Voyager GS</t>
  </si>
  <si>
    <t>1450 Voyager</t>
  </si>
  <si>
    <t>1452 Voyager</t>
  </si>
  <si>
    <t>MS7120 Orbit</t>
  </si>
  <si>
    <t>MS7820 Solaris</t>
  </si>
  <si>
    <t>MS7580 Genesis</t>
  </si>
  <si>
    <t>MS2421 Stratos</t>
  </si>
  <si>
    <t>MS2424 Stratos</t>
  </si>
  <si>
    <t>Dolphin 75e</t>
  </si>
  <si>
    <t>Dolphin 7800</t>
  </si>
  <si>
    <t>Dolphin 70e</t>
  </si>
  <si>
    <t>Dolphin 6500</t>
  </si>
  <si>
    <t>Dolphin 6100</t>
  </si>
  <si>
    <t>Dolphin 60s</t>
  </si>
  <si>
    <t>Dolphin 99EX</t>
  </si>
  <si>
    <t>Dolphin CT50</t>
  </si>
  <si>
    <t>MX7 Tecton</t>
  </si>
  <si>
    <t>MX7 Low Temp</t>
  </si>
  <si>
    <t>MX8</t>
  </si>
  <si>
    <t>VM1 Thor</t>
  </si>
  <si>
    <t>VM2 Thor</t>
  </si>
  <si>
    <t>FX1 Marathon</t>
  </si>
  <si>
    <t>SR61T</t>
  </si>
  <si>
    <t>7980g</t>
  </si>
  <si>
    <t>EDA50</t>
  </si>
  <si>
    <t>EDA50K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</si>
</sst>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3" borderId="2" xfId="0" applyFill="1" applyBorder="1" applyAlignment="1" applyProtection="1">
      <alignment vertical="center"/>
      <protection locked="0" hidden="1"/>
    </xf>
    <xf numFmtId="0" fontId="0" fillId="4" borderId="0" xfId="0" applyFill="1" applyAlignment="1" applyProtection="1">
      <alignment vertical="center"/>
      <protection hidden="1"/>
    </xf>
    <xf numFmtId="0" fontId="0" fillId="0" borderId="0" xfId="0" applyAlignment="1">
      <alignment horizontal="left"/>
    </xf>
    <xf numFmtId="0" fontId="0" fillId="2" borderId="0" xfId="0" applyFill="1" applyBorder="1" applyAlignment="1" applyProtection="1">
      <alignment vertical="center"/>
      <protection locked="0" hidden="1"/>
    </xf>
    <xf numFmtId="0" fontId="3" fillId="0" borderId="0" xfId="0" applyFont="1"/>
    <xf numFmtId="0" fontId="0" fillId="3" borderId="1" xfId="0" applyFill="1" applyBorder="1" applyAlignment="1" applyProtection="1">
      <alignment horizontal="left" vertical="center"/>
      <protection locked="0" hidden="1"/>
    </xf>
    <xf numFmtId="0" fontId="0" fillId="3" borderId="3" xfId="0" applyFill="1" applyBorder="1" applyAlignment="1" applyProtection="1">
      <alignment horizontal="left" vertic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0" fillId="2" borderId="0" xfId="0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0" fillId="3" borderId="4" xfId="0" applyFill="1" applyBorder="1" applyAlignment="1" applyProtection="1">
      <alignment horizontal="left" vertical="center" wrapText="1"/>
      <protection locked="0" hidden="1"/>
    </xf>
    <xf numFmtId="0" fontId="0" fillId="3" borderId="3" xfId="0" applyFill="1" applyBorder="1" applyAlignment="1" applyProtection="1">
      <alignment horizontal="left" vertical="center" wrapText="1"/>
      <protection locked="0" hidden="1"/>
    </xf>
    <xf numFmtId="0" fontId="0" fillId="3" borderId="5" xfId="0" applyFill="1" applyBorder="1" applyAlignment="1" applyProtection="1">
      <alignment horizontal="left" vertical="center" wrapText="1"/>
      <protection locked="0"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5" fillId="5" borderId="0" xfId="0" applyFont="1" applyFill="1" applyAlignment="1" applyProtection="1">
      <alignment horizontal="left" vertical="center" indent="1"/>
      <protection hidden="1"/>
    </xf>
    <xf numFmtId="0" fontId="1" fillId="6" borderId="0" xfId="0" applyFont="1" applyFill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Lookup!$I$7" fmlaRange="Lookup!$I$3:$I$4" noThreeD="1" sel="2" val="0"/>
</file>

<file path=xl/ctrlProps/ctrlProp2.xml><?xml version="1.0" encoding="utf-8"?>
<formControlPr xmlns="http://schemas.microsoft.com/office/spreadsheetml/2009/9/main" objectType="Drop" dropStyle="combo" dx="22" fmlaLink="Lookup!$B$42" fmlaRange="Language!$C$102:$C$138" noThreeD="1" sel="1" val="29"/>
</file>

<file path=xl/ctrlProps/ctrlProp3.xml><?xml version="1.0" encoding="utf-8"?>
<formControlPr xmlns="http://schemas.microsoft.com/office/spreadsheetml/2009/9/main" objectType="Drop" dropStyle="combo" dx="22" fmlaLink="Lookup!$E$9" fmlaRange="Lookup!$F$3:$F$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571500</xdr:colOff>
      <xdr:row>2</xdr:row>
      <xdr:rowOff>190500</xdr:rowOff>
    </xdr:from>
    <xdr:to>
      <xdr:col>8</xdr:col>
      <xdr:colOff>2114550</xdr:colOff>
      <xdr:row>2</xdr:row>
      <xdr:rowOff>485775</xdr:rowOff>
    </xdr:to>
    <xdr:pic>
      <xdr:nvPicPr>
        <xdr:cNvPr id="3103" name="Picture 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504825"/>
          <a:ext cx="15430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0</xdr:rowOff>
        </xdr:from>
        <xdr:to>
          <xdr:col>4</xdr:col>
          <xdr:colOff>1057275</xdr:colOff>
          <xdr:row>6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76200</xdr:colOff>
          <xdr:row>7</xdr:row>
          <xdr:rowOff>0</xdr:rowOff>
        </xdr:from>
        <xdr:to>
          <xdr:col>4</xdr:col>
          <xdr:colOff>1085850</xdr:colOff>
          <xdr:row>8</xdr:row>
          <xdr:rowOff>9525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20</xdr:row>
          <xdr:rowOff>0</xdr:rowOff>
        </xdr:from>
        <xdr:to>
          <xdr:col>4</xdr:col>
          <xdr:colOff>1781175</xdr:colOff>
          <xdr:row>21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2:J30"/>
  <sheetViews>
    <sheetView tabSelected="1" workbookViewId="0">
      <selection activeCell="C10" sqref="C10:E10"/>
    </sheetView>
  </sheetViews>
  <sheetFormatPr defaultRowHeight="15" x14ac:dyDescent="0.25"/>
  <cols>
    <col min="1" max="1" width="5.140625" style="12" customWidth="1"/>
    <col min="2" max="2" width="1.5703125" style="12" customWidth="1"/>
    <col min="3" max="3" width="16.5703125" style="12" customWidth="1"/>
    <col min="4" max="4" width="1.28515625" style="12" customWidth="1"/>
    <col min="5" max="5" width="35.7109375" style="12" customWidth="1"/>
    <col min="6" max="6" width="1" style="12" customWidth="1"/>
    <col min="7" max="7" width="16.5703125" style="12" customWidth="1"/>
    <col min="8" max="8" width="1" style="12" customWidth="1"/>
    <col min="9" max="9" width="35.7109375" style="12" customWidth="1"/>
    <col min="10" max="10" width="1.5703125" style="12" customWidth="1"/>
    <col min="11" max="11" width="1.85546875" style="12" customWidth="1"/>
    <col min="12" max="16384" width="9.140625" style="12"/>
  </cols>
  <sheetData>
    <row r="2" spans="2:10" ht="9.75" customHeight="1" x14ac:dyDescent="0.25">
      <c r="B2" s="7"/>
      <c r="C2" s="7"/>
      <c r="D2" s="7"/>
      <c r="E2" s="7"/>
      <c r="F2" s="7"/>
      <c r="G2" s="7"/>
      <c r="H2" s="7"/>
      <c r="I2" s="7"/>
      <c r="J2" s="7"/>
    </row>
    <row r="3" spans="2:10" ht="48" customHeight="1" x14ac:dyDescent="0.25">
      <c r="B3" s="7"/>
      <c r="C3" s="31" t="str">
        <f>Language!C18</f>
        <v>Авторизация возврата товара</v>
      </c>
      <c r="D3" s="31"/>
      <c r="E3" s="31"/>
      <c r="F3" s="31"/>
      <c r="G3" s="31"/>
      <c r="H3" s="31"/>
      <c r="I3" s="31"/>
      <c r="J3" s="7"/>
    </row>
    <row r="4" spans="2:10" x14ac:dyDescent="0.25">
      <c r="B4" s="7"/>
      <c r="C4" s="7"/>
      <c r="D4" s="7"/>
      <c r="E4" s="7"/>
      <c r="F4" s="7"/>
      <c r="G4" s="7"/>
      <c r="H4" s="7"/>
      <c r="I4" s="7"/>
      <c r="J4" s="7"/>
    </row>
    <row r="5" spans="2:10" x14ac:dyDescent="0.25">
      <c r="B5" s="7"/>
      <c r="C5" s="7"/>
      <c r="D5" s="7"/>
      <c r="E5" s="7"/>
      <c r="F5" s="7"/>
      <c r="G5" s="7"/>
      <c r="H5" s="7"/>
      <c r="I5" s="7"/>
      <c r="J5" s="7"/>
    </row>
    <row r="6" spans="2:10" x14ac:dyDescent="0.25">
      <c r="B6" s="7"/>
      <c r="C6" s="8" t="str">
        <f>Language!C3</f>
        <v>Язык</v>
      </c>
      <c r="D6" s="7"/>
      <c r="E6" s="7"/>
      <c r="F6" s="7"/>
      <c r="G6" s="26" t="str">
        <f>Language!C27</f>
        <v>Парт номер продукта</v>
      </c>
      <c r="H6" s="7"/>
      <c r="I6" s="11"/>
      <c r="J6" s="7"/>
    </row>
    <row r="7" spans="2:10" x14ac:dyDescent="0.25">
      <c r="B7" s="7"/>
      <c r="C7" s="7"/>
      <c r="D7" s="7"/>
      <c r="E7" s="7"/>
      <c r="F7" s="7"/>
      <c r="G7" s="7"/>
      <c r="H7" s="7"/>
      <c r="I7" s="7"/>
      <c r="J7" s="7"/>
    </row>
    <row r="8" spans="2:10" x14ac:dyDescent="0.25">
      <c r="B8" s="7"/>
      <c r="C8" s="8" t="str">
        <f>Language!C4</f>
        <v>Модель продукта</v>
      </c>
      <c r="D8" s="7"/>
      <c r="E8" s="14"/>
      <c r="F8" s="7"/>
      <c r="G8" s="8" t="str">
        <f>Language!C5</f>
        <v>Серийный номер</v>
      </c>
      <c r="H8" s="7"/>
      <c r="I8" s="11"/>
      <c r="J8" s="7"/>
    </row>
    <row r="9" spans="2:10" x14ac:dyDescent="0.25">
      <c r="B9" s="7"/>
      <c r="C9" s="7"/>
      <c r="D9" s="7"/>
      <c r="E9" s="7"/>
      <c r="F9" s="7"/>
      <c r="G9" s="7"/>
      <c r="H9" s="7"/>
      <c r="I9" s="7"/>
      <c r="J9" s="7"/>
    </row>
    <row r="10" spans="2:10" x14ac:dyDescent="0.25">
      <c r="B10" s="7"/>
      <c r="C10" s="30" t="str">
        <f>Language!C6</f>
        <v>Данные заказчика</v>
      </c>
      <c r="D10" s="30"/>
      <c r="E10" s="30"/>
      <c r="F10" s="7"/>
      <c r="G10" s="30" t="str">
        <f>Language!C7</f>
        <v>Данные получателя</v>
      </c>
      <c r="H10" s="30"/>
      <c r="I10" s="30"/>
      <c r="J10" s="7"/>
    </row>
    <row r="11" spans="2:10" x14ac:dyDescent="0.25">
      <c r="B11" s="7"/>
      <c r="C11" s="9" t="str">
        <f>Language!C8</f>
        <v>контактное лицо</v>
      </c>
      <c r="D11" s="7"/>
      <c r="E11" s="16"/>
      <c r="F11" s="7"/>
      <c r="G11" s="9" t="str">
        <f>Language!C8</f>
        <v>контактное лицо</v>
      </c>
      <c r="H11" s="7"/>
      <c r="I11" s="16"/>
      <c r="J11" s="7"/>
    </row>
    <row r="12" spans="2:10" x14ac:dyDescent="0.25">
      <c r="B12" s="7"/>
      <c r="C12" s="9" t="str">
        <f>Language!C9</f>
        <v>компания</v>
      </c>
      <c r="D12" s="7"/>
      <c r="E12" s="17"/>
      <c r="F12" s="7"/>
      <c r="G12" s="9" t="str">
        <f>Language!C9</f>
        <v>компания</v>
      </c>
      <c r="H12" s="7"/>
      <c r="I12" s="17"/>
      <c r="J12" s="7"/>
    </row>
    <row r="13" spans="2:10" x14ac:dyDescent="0.25">
      <c r="B13" s="7"/>
      <c r="C13" s="9" t="str">
        <f>Language!C10</f>
        <v>адрес 1</v>
      </c>
      <c r="D13" s="7"/>
      <c r="E13" s="17"/>
      <c r="F13" s="7"/>
      <c r="G13" s="9" t="str">
        <f>Language!C10</f>
        <v>адрес 1</v>
      </c>
      <c r="H13" s="7"/>
      <c r="I13" s="17"/>
      <c r="J13" s="7"/>
    </row>
    <row r="14" spans="2:10" x14ac:dyDescent="0.25">
      <c r="B14" s="7"/>
      <c r="C14" s="9" t="str">
        <f>Language!C11</f>
        <v>адрес 2</v>
      </c>
      <c r="D14" s="7"/>
      <c r="E14" s="17"/>
      <c r="F14" s="7"/>
      <c r="G14" s="9" t="str">
        <f>Language!C11</f>
        <v>адрес 2</v>
      </c>
      <c r="H14" s="7"/>
      <c r="I14" s="17"/>
      <c r="J14" s="7"/>
    </row>
    <row r="15" spans="2:10" x14ac:dyDescent="0.25">
      <c r="B15" s="7"/>
      <c r="C15" s="9" t="str">
        <f>Language!C12</f>
        <v>адрес 3</v>
      </c>
      <c r="D15" s="7"/>
      <c r="E15" s="17"/>
      <c r="F15" s="7"/>
      <c r="G15" s="9" t="str">
        <f>Language!C12</f>
        <v>адрес 3</v>
      </c>
      <c r="H15" s="7"/>
      <c r="I15" s="17"/>
      <c r="J15" s="7"/>
    </row>
    <row r="16" spans="2:10" x14ac:dyDescent="0.25">
      <c r="B16" s="7"/>
      <c r="C16" s="9" t="str">
        <f>Language!C13</f>
        <v>телефон</v>
      </c>
      <c r="D16" s="7"/>
      <c r="E16" s="17"/>
      <c r="F16" s="7"/>
      <c r="G16" s="9" t="str">
        <f>Language!C13</f>
        <v>телефон</v>
      </c>
      <c r="H16" s="7"/>
      <c r="I16" s="17"/>
      <c r="J16" s="7"/>
    </row>
    <row r="17" spans="2:10" x14ac:dyDescent="0.25">
      <c r="B17" s="7"/>
      <c r="C17" s="9" t="str">
        <f>Language!C14</f>
        <v>E-mail</v>
      </c>
      <c r="D17" s="7"/>
      <c r="E17" s="16"/>
      <c r="F17" s="7"/>
      <c r="G17" s="9" t="str">
        <f>Language!C14</f>
        <v>E-mail</v>
      </c>
      <c r="H17" s="7"/>
      <c r="I17" s="16"/>
      <c r="J17" s="7"/>
    </row>
    <row r="18" spans="2:10" x14ac:dyDescent="0.25">
      <c r="B18" s="7"/>
      <c r="C18" s="7"/>
      <c r="D18" s="7"/>
      <c r="E18" s="7"/>
      <c r="F18" s="7"/>
      <c r="G18" s="7"/>
      <c r="H18" s="7"/>
      <c r="I18" s="7"/>
      <c r="J18" s="7"/>
    </row>
    <row r="19" spans="2:10" ht="61.5" customHeight="1" x14ac:dyDescent="0.25">
      <c r="B19" s="7"/>
      <c r="C19" s="10" t="str">
        <f>Language!C15</f>
        <v>Неисправность</v>
      </c>
      <c r="D19" s="7"/>
      <c r="E19" s="27"/>
      <c r="F19" s="28"/>
      <c r="G19" s="28"/>
      <c r="H19" s="28"/>
      <c r="I19" s="29"/>
      <c r="J19" s="7"/>
    </row>
    <row r="20" spans="2:10" x14ac:dyDescent="0.25">
      <c r="B20" s="7"/>
      <c r="C20" s="7"/>
      <c r="D20" s="7"/>
      <c r="E20" s="7"/>
      <c r="F20" s="7"/>
      <c r="G20" s="7"/>
      <c r="H20" s="7"/>
      <c r="I20" s="7"/>
      <c r="J20" s="7"/>
    </row>
    <row r="21" spans="2:10" ht="18.75" customHeight="1" x14ac:dyDescent="0.25">
      <c r="B21" s="7"/>
      <c r="C21" s="8" t="str">
        <f>Language!C16</f>
        <v>Статус</v>
      </c>
      <c r="D21" s="7"/>
      <c r="E21" s="32" t="str">
        <f>Lookup!G9</f>
        <v>SLA: 15 дней в депо</v>
      </c>
      <c r="F21" s="32"/>
      <c r="G21" s="32"/>
      <c r="H21" s="32"/>
      <c r="I21" s="32"/>
      <c r="J21" s="7"/>
    </row>
    <row r="22" spans="2:10" ht="6.75" customHeight="1" x14ac:dyDescent="0.25">
      <c r="B22" s="7"/>
      <c r="C22" s="8"/>
      <c r="D22" s="7"/>
      <c r="E22" s="14"/>
      <c r="F22" s="7"/>
      <c r="G22" s="7"/>
      <c r="H22" s="7"/>
      <c r="I22" s="7"/>
      <c r="J22" s="7"/>
    </row>
    <row r="23" spans="2:10" x14ac:dyDescent="0.25">
      <c r="B23" s="7"/>
      <c r="C23" s="8"/>
      <c r="D23" s="7"/>
      <c r="E23" s="25"/>
      <c r="F23" s="7"/>
      <c r="G23" s="7"/>
      <c r="H23" s="7"/>
      <c r="I23" s="7"/>
      <c r="J23" s="7"/>
    </row>
    <row r="24" spans="2:10" x14ac:dyDescent="0.25">
      <c r="B24" s="7"/>
      <c r="C24" s="7"/>
      <c r="D24" s="7"/>
      <c r="E24" s="7"/>
      <c r="F24" s="7"/>
      <c r="G24" s="7"/>
      <c r="H24" s="7"/>
      <c r="I24" s="7"/>
      <c r="J24" s="7"/>
    </row>
    <row r="25" spans="2:10" ht="61.5" customHeight="1" x14ac:dyDescent="0.25">
      <c r="B25" s="7"/>
      <c r="C25" s="10" t="str">
        <f>Language!C17</f>
        <v>Комментарии</v>
      </c>
      <c r="D25" s="7"/>
      <c r="E25" s="27"/>
      <c r="F25" s="28"/>
      <c r="G25" s="28"/>
      <c r="H25" s="28"/>
      <c r="I25" s="29"/>
      <c r="J25" s="7"/>
    </row>
    <row r="26" spans="2:10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5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5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5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5">
      <c r="B30" s="7"/>
      <c r="C30" s="7"/>
      <c r="D30" s="7"/>
      <c r="E30" s="7"/>
      <c r="F30" s="7"/>
      <c r="G30" s="7"/>
      <c r="H30" s="7"/>
      <c r="I30" s="7"/>
      <c r="J30" s="7"/>
    </row>
  </sheetData>
  <sheetProtection selectLockedCells="1"/>
  <mergeCells count="6">
    <mergeCell ref="E19:I19"/>
    <mergeCell ref="G10:I10"/>
    <mergeCell ref="C10:E10"/>
    <mergeCell ref="E25:I25"/>
    <mergeCell ref="C3:I3"/>
    <mergeCell ref="E21:I2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4</xdr:col>
                    <xdr:colOff>1057275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Drop Down 14">
              <controlPr defaultSize="0" autoLine="0" autoPict="0">
                <anchor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4</xdr:col>
                    <xdr:colOff>1085850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Drop Down 16">
              <controlPr defaultSize="0" autoLine="0" autoPict="0">
                <anchor>
                  <from>
                    <xdr:col>4</xdr:col>
                    <xdr:colOff>9525</xdr:colOff>
                    <xdr:row>20</xdr:row>
                    <xdr:rowOff>0</xdr:rowOff>
                  </from>
                  <to>
                    <xdr:col>4</xdr:col>
                    <xdr:colOff>1781175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E141"/>
  <sheetViews>
    <sheetView topLeftCell="A102" workbookViewId="0">
      <selection activeCell="D144" sqref="D144"/>
    </sheetView>
  </sheetViews>
  <sheetFormatPr defaultRowHeight="15" x14ac:dyDescent="0.25"/>
  <cols>
    <col min="1" max="1" width="2.5703125" style="21" customWidth="1"/>
    <col min="2" max="2" width="9.140625" style="22"/>
    <col min="3" max="5" width="27.85546875" style="21" customWidth="1"/>
    <col min="6" max="16384" width="9.140625" style="21"/>
  </cols>
  <sheetData>
    <row r="2" spans="2:5" x14ac:dyDescent="0.25">
      <c r="B2" s="18" t="s">
        <v>18</v>
      </c>
      <c r="C2" s="19" t="s">
        <v>3</v>
      </c>
      <c r="D2" s="20" t="s">
        <v>1</v>
      </c>
      <c r="E2" s="20" t="s">
        <v>2</v>
      </c>
    </row>
    <row r="3" spans="2:5" x14ac:dyDescent="0.25">
      <c r="B3" s="22">
        <v>1</v>
      </c>
      <c r="C3" s="23" t="str">
        <f>IF(Lookup!$I$7=1, D3,E3)</f>
        <v>Язык</v>
      </c>
      <c r="D3" s="21" t="s">
        <v>0</v>
      </c>
      <c r="E3" s="24" t="s">
        <v>76</v>
      </c>
    </row>
    <row r="4" spans="2:5" x14ac:dyDescent="0.25">
      <c r="B4" s="22">
        <v>2</v>
      </c>
      <c r="C4" s="23" t="str">
        <f>IF(Lookup!$I$7=1, D4,E4)</f>
        <v>Модель продукта</v>
      </c>
      <c r="D4" s="21" t="s">
        <v>4</v>
      </c>
      <c r="E4" s="24" t="s">
        <v>78</v>
      </c>
    </row>
    <row r="5" spans="2:5" x14ac:dyDescent="0.25">
      <c r="B5" s="22">
        <v>3</v>
      </c>
      <c r="C5" s="23" t="str">
        <f>IF(Lookup!$I$7=1, D5,E5)</f>
        <v>Серийный номер</v>
      </c>
      <c r="D5" s="21" t="s">
        <v>5</v>
      </c>
      <c r="E5" s="24" t="s">
        <v>77</v>
      </c>
    </row>
    <row r="6" spans="2:5" x14ac:dyDescent="0.25">
      <c r="B6" s="22">
        <v>4</v>
      </c>
      <c r="C6" s="23" t="str">
        <f>IF(Lookup!$I$7=1, D6,E6)</f>
        <v>Данные заказчика</v>
      </c>
      <c r="D6" s="21" t="s">
        <v>6</v>
      </c>
      <c r="E6" s="24" t="s">
        <v>74</v>
      </c>
    </row>
    <row r="7" spans="2:5" x14ac:dyDescent="0.25">
      <c r="B7" s="22">
        <v>5</v>
      </c>
      <c r="C7" s="23" t="str">
        <f>IF(Lookup!$I$7=1, D7,E7)</f>
        <v>Данные получателя</v>
      </c>
      <c r="D7" s="21" t="s">
        <v>13</v>
      </c>
      <c r="E7" s="24" t="s">
        <v>75</v>
      </c>
    </row>
    <row r="8" spans="2:5" x14ac:dyDescent="0.25">
      <c r="B8" s="22">
        <v>6</v>
      </c>
      <c r="C8" s="23" t="str">
        <f>IF(Lookup!$I$7=1, D8,E8)</f>
        <v>контактное лицо</v>
      </c>
      <c r="D8" s="3" t="s">
        <v>8</v>
      </c>
      <c r="E8" s="24" t="s">
        <v>19</v>
      </c>
    </row>
    <row r="9" spans="2:5" x14ac:dyDescent="0.25">
      <c r="B9" s="22">
        <v>7</v>
      </c>
      <c r="C9" s="23" t="str">
        <f>IF(Lookup!$I$7=1, D9,E9)</f>
        <v>компания</v>
      </c>
      <c r="D9" s="3" t="s">
        <v>7</v>
      </c>
      <c r="E9" s="24" t="s">
        <v>20</v>
      </c>
    </row>
    <row r="10" spans="2:5" x14ac:dyDescent="0.25">
      <c r="B10" s="22">
        <v>8</v>
      </c>
      <c r="C10" s="23" t="str">
        <f>IF(Lookup!$I$7=1, D10,E10)</f>
        <v>адрес 1</v>
      </c>
      <c r="D10" s="3" t="s">
        <v>9</v>
      </c>
      <c r="E10" s="24" t="s">
        <v>21</v>
      </c>
    </row>
    <row r="11" spans="2:5" x14ac:dyDescent="0.25">
      <c r="B11" s="22">
        <v>9</v>
      </c>
      <c r="C11" s="23" t="str">
        <f>IF(Lookup!$I$7=1, D11,E11)</f>
        <v>адрес 2</v>
      </c>
      <c r="D11" s="3" t="s">
        <v>10</v>
      </c>
      <c r="E11" s="24" t="s">
        <v>22</v>
      </c>
    </row>
    <row r="12" spans="2:5" x14ac:dyDescent="0.25">
      <c r="B12" s="22">
        <v>10</v>
      </c>
      <c r="C12" s="23" t="str">
        <f>IF(Lookup!$I$7=1, D12,E12)</f>
        <v>адрес 3</v>
      </c>
      <c r="D12" s="3" t="s">
        <v>11</v>
      </c>
      <c r="E12" s="24" t="s">
        <v>23</v>
      </c>
    </row>
    <row r="13" spans="2:5" x14ac:dyDescent="0.25">
      <c r="B13" s="22">
        <v>11</v>
      </c>
      <c r="C13" s="23" t="str">
        <f>IF(Lookup!$I$7=1, D13,E13)</f>
        <v>телефон</v>
      </c>
      <c r="D13" s="3" t="s">
        <v>12</v>
      </c>
      <c r="E13" s="24" t="s">
        <v>24</v>
      </c>
    </row>
    <row r="14" spans="2:5" x14ac:dyDescent="0.25">
      <c r="B14" s="22">
        <v>12</v>
      </c>
      <c r="C14" s="23" t="str">
        <f>IF(Lookup!$I$7=1, D14,E14)</f>
        <v>E-mail</v>
      </c>
      <c r="D14" s="3" t="s">
        <v>14</v>
      </c>
      <c r="E14" s="24" t="s">
        <v>25</v>
      </c>
    </row>
    <row r="15" spans="2:5" x14ac:dyDescent="0.25">
      <c r="B15" s="22">
        <v>13</v>
      </c>
      <c r="C15" s="23" t="str">
        <f>IF(Lookup!$I$7=1, D15,E15)</f>
        <v>Неисправность</v>
      </c>
      <c r="D15" s="3" t="s">
        <v>15</v>
      </c>
      <c r="E15" s="24" t="s">
        <v>79</v>
      </c>
    </row>
    <row r="16" spans="2:5" x14ac:dyDescent="0.25">
      <c r="B16" s="22">
        <v>14</v>
      </c>
      <c r="C16" s="23" t="str">
        <f>IF(Lookup!$I$7=1, D16,E16)</f>
        <v>Статус</v>
      </c>
      <c r="D16" s="3" t="s">
        <v>16</v>
      </c>
      <c r="E16" s="24" t="s">
        <v>80</v>
      </c>
    </row>
    <row r="17" spans="2:5" x14ac:dyDescent="0.25">
      <c r="B17" s="22">
        <v>15</v>
      </c>
      <c r="C17" s="23" t="str">
        <f>IF(Lookup!$I$7=1, D17,E17)</f>
        <v>Комментарии</v>
      </c>
      <c r="D17" s="3" t="s">
        <v>17</v>
      </c>
      <c r="E17" s="24" t="s">
        <v>26</v>
      </c>
    </row>
    <row r="18" spans="2:5" x14ac:dyDescent="0.25">
      <c r="B18" s="22">
        <v>16</v>
      </c>
      <c r="C18" s="23" t="str">
        <f>IF(Lookup!$I$7=1, D18,E18)</f>
        <v>Авторизация возврата товара</v>
      </c>
      <c r="D18" s="3" t="s">
        <v>27</v>
      </c>
      <c r="E18" s="24" t="s">
        <v>81</v>
      </c>
    </row>
    <row r="19" spans="2:5" x14ac:dyDescent="0.25">
      <c r="B19" s="22">
        <v>17</v>
      </c>
      <c r="C19" s="23" t="str">
        <f>IF(Lookup!$I$7=1, D19,E19)</f>
        <v>английский</v>
      </c>
      <c r="D19" s="3" t="s">
        <v>1</v>
      </c>
      <c r="E19" s="24" t="s">
        <v>28</v>
      </c>
    </row>
    <row r="20" spans="2:5" x14ac:dyDescent="0.25">
      <c r="B20" s="22">
        <v>18</v>
      </c>
      <c r="C20" s="23" t="str">
        <f>IF(Lookup!$I$7=1, D20,E20)</f>
        <v>русский</v>
      </c>
      <c r="D20" s="3" t="s">
        <v>2</v>
      </c>
      <c r="E20" s="24" t="s">
        <v>29</v>
      </c>
    </row>
    <row r="21" spans="2:5" x14ac:dyDescent="0.25">
      <c r="B21" s="22">
        <v>19</v>
      </c>
      <c r="C21" s="23" t="str">
        <f>IF(Lookup!$I$7=1, D21,E21)</f>
        <v>гарантия</v>
      </c>
      <c r="D21" s="21" t="s">
        <v>62</v>
      </c>
      <c r="E21" s="24" t="s">
        <v>66</v>
      </c>
    </row>
    <row r="22" spans="2:5" x14ac:dyDescent="0.25">
      <c r="B22" s="22">
        <v>20</v>
      </c>
      <c r="C22" s="23" t="str">
        <f>IF(Lookup!$I$7=1, D22,E22)</f>
        <v>контракт</v>
      </c>
      <c r="D22" s="21" t="s">
        <v>63</v>
      </c>
      <c r="E22" s="24" t="s">
        <v>67</v>
      </c>
    </row>
    <row r="23" spans="2:5" x14ac:dyDescent="0.25">
      <c r="B23" s="22">
        <v>21</v>
      </c>
      <c r="C23" s="23" t="str">
        <f>IF(Lookup!$I$7=1, D23,E23)</f>
        <v>на гарантии/Без контракта</v>
      </c>
      <c r="D23" s="21" t="s">
        <v>64</v>
      </c>
      <c r="E23" s="24" t="s">
        <v>68</v>
      </c>
    </row>
    <row r="24" spans="2:5" x14ac:dyDescent="0.25">
      <c r="B24" s="22">
        <v>22</v>
      </c>
      <c r="C24" s="23" t="str">
        <f>IF(Lookup!$I$7=1, D24,E24)</f>
        <v>другой</v>
      </c>
      <c r="D24" s="21" t="s">
        <v>65</v>
      </c>
      <c r="E24" s="24" t="s">
        <v>69</v>
      </c>
    </row>
    <row r="25" spans="2:5" x14ac:dyDescent="0.25">
      <c r="B25" s="22">
        <v>23</v>
      </c>
      <c r="C25" s="23" t="str">
        <f>IF(Lookup!$I$7=1, D25,E25)</f>
        <v>SLA: 3 дней в депо</v>
      </c>
      <c r="D25" s="21" t="s">
        <v>70</v>
      </c>
      <c r="E25" s="21" t="s">
        <v>72</v>
      </c>
    </row>
    <row r="26" spans="2:5" x14ac:dyDescent="0.25">
      <c r="B26" s="22">
        <v>24</v>
      </c>
      <c r="C26" s="23" t="str">
        <f>IF(Lookup!$I$7=1, D26,E26)</f>
        <v>SLA: 15 дней в депо</v>
      </c>
      <c r="D26" s="21" t="s">
        <v>71</v>
      </c>
      <c r="E26" s="21" t="s">
        <v>73</v>
      </c>
    </row>
    <row r="27" spans="2:5" x14ac:dyDescent="0.25">
      <c r="B27" s="22">
        <v>25</v>
      </c>
      <c r="C27" s="23" t="str">
        <f>IF(Lookup!$I$7=1, D27,E27)</f>
        <v>Парт номер продукта</v>
      </c>
      <c r="D27" s="21" t="s">
        <v>83</v>
      </c>
      <c r="E27" s="21" t="s">
        <v>82</v>
      </c>
    </row>
    <row r="101" spans="3:3" x14ac:dyDescent="0.25">
      <c r="C101" s="22" t="s">
        <v>34</v>
      </c>
    </row>
    <row r="102" spans="3:3" x14ac:dyDescent="0.25">
      <c r="C102" s="22"/>
    </row>
    <row r="103" spans="3:3" x14ac:dyDescent="0.25">
      <c r="C103" s="22" t="s">
        <v>88</v>
      </c>
    </row>
    <row r="104" spans="3:3" x14ac:dyDescent="0.25">
      <c r="C104" s="22" t="s">
        <v>89</v>
      </c>
    </row>
    <row r="105" spans="3:3" x14ac:dyDescent="0.25">
      <c r="C105" s="22" t="s">
        <v>90</v>
      </c>
    </row>
    <row r="106" spans="3:3" x14ac:dyDescent="0.25">
      <c r="C106" s="22" t="s">
        <v>93</v>
      </c>
    </row>
    <row r="107" spans="3:3" x14ac:dyDescent="0.25">
      <c r="C107" s="22" t="s">
        <v>94</v>
      </c>
    </row>
    <row r="108" spans="3:3" x14ac:dyDescent="0.25">
      <c r="C108" s="22" t="s">
        <v>91</v>
      </c>
    </row>
    <row r="109" spans="3:3" x14ac:dyDescent="0.25">
      <c r="C109" s="22" t="s">
        <v>105</v>
      </c>
    </row>
    <row r="110" spans="3:3" x14ac:dyDescent="0.25">
      <c r="C110" s="22" t="s">
        <v>104</v>
      </c>
    </row>
    <row r="111" spans="3:3" x14ac:dyDescent="0.25">
      <c r="C111" s="22" t="s">
        <v>103</v>
      </c>
    </row>
    <row r="112" spans="3:3" x14ac:dyDescent="0.25">
      <c r="C112" s="22" t="s">
        <v>102</v>
      </c>
    </row>
    <row r="113" spans="3:3" x14ac:dyDescent="0.25">
      <c r="C113" s="22" t="s">
        <v>100</v>
      </c>
    </row>
    <row r="114" spans="3:3" x14ac:dyDescent="0.25">
      <c r="C114" s="22" t="s">
        <v>101</v>
      </c>
    </row>
    <row r="115" spans="3:3" x14ac:dyDescent="0.25">
      <c r="C115" s="22" t="s">
        <v>106</v>
      </c>
    </row>
    <row r="116" spans="3:3" x14ac:dyDescent="0.25">
      <c r="C116" s="22" t="s">
        <v>107</v>
      </c>
    </row>
    <row r="117" spans="3:3" x14ac:dyDescent="0.25">
      <c r="C117" s="22" t="s">
        <v>113</v>
      </c>
    </row>
    <row r="118" spans="3:3" x14ac:dyDescent="0.25">
      <c r="C118" s="22" t="s">
        <v>98</v>
      </c>
    </row>
    <row r="119" spans="3:3" x14ac:dyDescent="0.25">
      <c r="C119" s="22" t="s">
        <v>99</v>
      </c>
    </row>
    <row r="120" spans="3:3" x14ac:dyDescent="0.25">
      <c r="C120" s="22" t="s">
        <v>85</v>
      </c>
    </row>
    <row r="121" spans="3:3" x14ac:dyDescent="0.25">
      <c r="C121" s="22" t="s">
        <v>95</v>
      </c>
    </row>
    <row r="122" spans="3:3" x14ac:dyDescent="0.25">
      <c r="C122" s="22" t="s">
        <v>97</v>
      </c>
    </row>
    <row r="123" spans="3:3" x14ac:dyDescent="0.25">
      <c r="C123" s="22" t="s">
        <v>96</v>
      </c>
    </row>
    <row r="124" spans="3:3" x14ac:dyDescent="0.25">
      <c r="C124" s="22" t="s">
        <v>86</v>
      </c>
    </row>
    <row r="125" spans="3:3" x14ac:dyDescent="0.25">
      <c r="C125" s="22" t="s">
        <v>87</v>
      </c>
    </row>
    <row r="126" spans="3:3" x14ac:dyDescent="0.25">
      <c r="C126" s="22" t="s">
        <v>92</v>
      </c>
    </row>
    <row r="127" spans="3:3" x14ac:dyDescent="0.25">
      <c r="C127" s="22" t="s">
        <v>109</v>
      </c>
    </row>
    <row r="128" spans="3:3" x14ac:dyDescent="0.25">
      <c r="C128" s="22" t="s">
        <v>108</v>
      </c>
    </row>
    <row r="129" spans="3:3" x14ac:dyDescent="0.25">
      <c r="C129" s="22" t="s">
        <v>110</v>
      </c>
    </row>
    <row r="130" spans="3:3" x14ac:dyDescent="0.25">
      <c r="C130" s="22" t="s">
        <v>41</v>
      </c>
    </row>
    <row r="131" spans="3:3" x14ac:dyDescent="0.25">
      <c r="C131" s="22" t="s">
        <v>84</v>
      </c>
    </row>
    <row r="132" spans="3:3" x14ac:dyDescent="0.25">
      <c r="C132" s="22" t="s">
        <v>44</v>
      </c>
    </row>
    <row r="133" spans="3:3" x14ac:dyDescent="0.25">
      <c r="C133" s="22" t="s">
        <v>111</v>
      </c>
    </row>
    <row r="134" spans="3:3" x14ac:dyDescent="0.25">
      <c r="C134" s="22" t="s">
        <v>112</v>
      </c>
    </row>
    <row r="135" spans="3:3" x14ac:dyDescent="0.25">
      <c r="C135" s="22" t="s">
        <v>114</v>
      </c>
    </row>
    <row r="136" spans="3:3" x14ac:dyDescent="0.25">
      <c r="C136" s="22" t="s">
        <v>115</v>
      </c>
    </row>
    <row r="137" spans="3:3" x14ac:dyDescent="0.25">
      <c r="C137" s="22" t="s">
        <v>116</v>
      </c>
    </row>
    <row r="138" spans="3:3" x14ac:dyDescent="0.25">
      <c r="C138" s="22" t="s">
        <v>117</v>
      </c>
    </row>
    <row r="139" spans="3:3" x14ac:dyDescent="0.25">
      <c r="C139" s="22"/>
    </row>
    <row r="140" spans="3:3" x14ac:dyDescent="0.25">
      <c r="C140" s="22"/>
    </row>
    <row r="141" spans="3:3" x14ac:dyDescent="0.25">
      <c r="C141" s="22"/>
    </row>
  </sheetData>
  <sheetProtection selectLockedCells="1"/>
  <sortState ref="C102:C134">
    <sortCondition ref="C10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B2:J42"/>
  <sheetViews>
    <sheetView topLeftCell="A16" workbookViewId="0">
      <selection activeCell="C39" sqref="C39"/>
    </sheetView>
  </sheetViews>
  <sheetFormatPr defaultRowHeight="15" x14ac:dyDescent="0.25"/>
  <cols>
    <col min="3" max="3" width="38.140625" style="13" customWidth="1"/>
    <col min="6" max="6" width="26.7109375" bestFit="1" customWidth="1"/>
    <col min="7" max="7" width="17" customWidth="1"/>
  </cols>
  <sheetData>
    <row r="2" spans="2:10" x14ac:dyDescent="0.25">
      <c r="B2" s="2" t="s">
        <v>34</v>
      </c>
      <c r="E2" s="2" t="s">
        <v>16</v>
      </c>
      <c r="H2" s="4" t="s">
        <v>0</v>
      </c>
    </row>
    <row r="3" spans="2:10" x14ac:dyDescent="0.25">
      <c r="B3" s="1">
        <v>1</v>
      </c>
      <c r="C3" s="13" t="s">
        <v>35</v>
      </c>
      <c r="E3" s="1">
        <v>1</v>
      </c>
      <c r="F3" t="str">
        <f>Language!C21</f>
        <v>гарантия</v>
      </c>
      <c r="G3" t="str">
        <f>Language!C26</f>
        <v>SLA: 15 дней в депо</v>
      </c>
      <c r="H3" s="1">
        <v>1</v>
      </c>
      <c r="I3" t="str">
        <f>Language!C19</f>
        <v>английский</v>
      </c>
    </row>
    <row r="4" spans="2:10" x14ac:dyDescent="0.25">
      <c r="B4" s="1">
        <v>2</v>
      </c>
      <c r="C4" s="13" t="s">
        <v>36</v>
      </c>
      <c r="E4" s="1">
        <v>2</v>
      </c>
      <c r="F4" t="str">
        <f>Language!C22</f>
        <v>контракт</v>
      </c>
      <c r="G4" t="str">
        <f>Language!C25</f>
        <v>SLA: 3 дней в депо</v>
      </c>
      <c r="H4" s="1">
        <v>2</v>
      </c>
      <c r="I4" t="str">
        <f>Language!C20</f>
        <v>русский</v>
      </c>
    </row>
    <row r="5" spans="2:10" x14ac:dyDescent="0.25">
      <c r="B5" s="1">
        <v>3</v>
      </c>
      <c r="C5" s="13" t="s">
        <v>37</v>
      </c>
      <c r="E5" s="1">
        <v>3</v>
      </c>
      <c r="F5" t="str">
        <f>Language!C23</f>
        <v>на гарантии/Без контракта</v>
      </c>
      <c r="G5" t="str">
        <f>Language!C26</f>
        <v>SLA: 15 дней в депо</v>
      </c>
      <c r="H5" s="1"/>
    </row>
    <row r="6" spans="2:10" x14ac:dyDescent="0.25">
      <c r="B6" s="1">
        <v>4</v>
      </c>
      <c r="C6" s="13" t="s">
        <v>38</v>
      </c>
      <c r="E6" s="1">
        <v>4</v>
      </c>
      <c r="F6" t="str">
        <f>Language!C24</f>
        <v>другой</v>
      </c>
      <c r="G6" t="str">
        <f>Language!C26</f>
        <v>SLA: 15 дней в депо</v>
      </c>
      <c r="H6" s="1"/>
      <c r="I6" s="2" t="s">
        <v>3</v>
      </c>
    </row>
    <row r="7" spans="2:10" x14ac:dyDescent="0.25">
      <c r="B7" s="1">
        <v>5</v>
      </c>
      <c r="C7" s="13">
        <v>6110</v>
      </c>
      <c r="E7" s="1"/>
      <c r="H7" s="5"/>
      <c r="I7" s="5">
        <v>2</v>
      </c>
      <c r="J7" s="6" t="str">
        <f>VLOOKUP(I7,H3:I4,2,FALSE)</f>
        <v>русский</v>
      </c>
    </row>
    <row r="8" spans="2:10" x14ac:dyDescent="0.25">
      <c r="B8" s="1">
        <v>6</v>
      </c>
      <c r="C8" s="13">
        <v>6100</v>
      </c>
      <c r="E8" s="1" t="s">
        <v>3</v>
      </c>
    </row>
    <row r="9" spans="2:10" x14ac:dyDescent="0.25">
      <c r="B9" s="1">
        <v>7</v>
      </c>
      <c r="C9" s="13" t="s">
        <v>39</v>
      </c>
      <c r="E9" s="1">
        <v>1</v>
      </c>
      <c r="F9" t="str">
        <f>VLOOKUP(E9,E3:F6,2,FALSE)</f>
        <v>гарантия</v>
      </c>
      <c r="G9" t="str">
        <f>VLOOKUP(E9,E3:G6,3,FALSE)</f>
        <v>SLA: 15 дней в депо</v>
      </c>
    </row>
    <row r="10" spans="2:10" x14ac:dyDescent="0.25">
      <c r="B10" s="1">
        <v>8</v>
      </c>
      <c r="C10" s="13" t="s">
        <v>40</v>
      </c>
    </row>
    <row r="11" spans="2:10" x14ac:dyDescent="0.25">
      <c r="B11" s="1">
        <v>9</v>
      </c>
      <c r="C11" s="13" t="s">
        <v>41</v>
      </c>
    </row>
    <row r="12" spans="2:10" x14ac:dyDescent="0.25">
      <c r="B12" s="1">
        <v>10</v>
      </c>
      <c r="C12" s="13" t="s">
        <v>42</v>
      </c>
    </row>
    <row r="13" spans="2:10" x14ac:dyDescent="0.25">
      <c r="B13" s="1">
        <v>11</v>
      </c>
      <c r="C13" s="13" t="s">
        <v>43</v>
      </c>
    </row>
    <row r="14" spans="2:10" x14ac:dyDescent="0.25">
      <c r="B14" s="1">
        <v>13</v>
      </c>
      <c r="C14" s="13" t="s">
        <v>44</v>
      </c>
    </row>
    <row r="15" spans="2:10" x14ac:dyDescent="0.25">
      <c r="B15" s="1">
        <v>14</v>
      </c>
      <c r="C15" s="13" t="s">
        <v>45</v>
      </c>
    </row>
    <row r="16" spans="2:10" x14ac:dyDescent="0.25">
      <c r="B16" s="1">
        <v>15</v>
      </c>
      <c r="C16" s="13" t="s">
        <v>46</v>
      </c>
    </row>
    <row r="17" spans="2:3" x14ac:dyDescent="0.25">
      <c r="B17" s="1">
        <v>16</v>
      </c>
      <c r="C17" s="13" t="s">
        <v>47</v>
      </c>
    </row>
    <row r="18" spans="2:3" x14ac:dyDescent="0.25">
      <c r="B18" s="1">
        <v>17</v>
      </c>
      <c r="C18" s="13" t="s">
        <v>48</v>
      </c>
    </row>
    <row r="19" spans="2:3" x14ac:dyDescent="0.25">
      <c r="B19" s="1">
        <v>18</v>
      </c>
      <c r="C19" s="13" t="s">
        <v>49</v>
      </c>
    </row>
    <row r="20" spans="2:3" x14ac:dyDescent="0.25">
      <c r="B20" s="1">
        <v>19</v>
      </c>
      <c r="C20" s="13" t="s">
        <v>30</v>
      </c>
    </row>
    <row r="21" spans="2:3" x14ac:dyDescent="0.25">
      <c r="B21" s="1">
        <v>20</v>
      </c>
      <c r="C21" s="13" t="s">
        <v>31</v>
      </c>
    </row>
    <row r="22" spans="2:3" x14ac:dyDescent="0.25">
      <c r="B22" s="1">
        <v>21</v>
      </c>
      <c r="C22" s="13" t="s">
        <v>32</v>
      </c>
    </row>
    <row r="23" spans="2:3" x14ac:dyDescent="0.25">
      <c r="B23" s="1">
        <v>22</v>
      </c>
      <c r="C23" s="13" t="s">
        <v>33</v>
      </c>
    </row>
    <row r="24" spans="2:3" x14ac:dyDescent="0.25">
      <c r="B24" s="1">
        <v>23</v>
      </c>
      <c r="C24" s="13" t="s">
        <v>50</v>
      </c>
    </row>
    <row r="25" spans="2:3" x14ac:dyDescent="0.25">
      <c r="B25" s="1">
        <v>24</v>
      </c>
      <c r="C25" s="13" t="s">
        <v>51</v>
      </c>
    </row>
    <row r="26" spans="2:3" x14ac:dyDescent="0.25">
      <c r="B26" s="1">
        <v>25</v>
      </c>
      <c r="C26" s="13" t="s">
        <v>52</v>
      </c>
    </row>
    <row r="27" spans="2:3" x14ac:dyDescent="0.25">
      <c r="B27" s="1">
        <v>26</v>
      </c>
      <c r="C27" s="13" t="s">
        <v>53</v>
      </c>
    </row>
    <row r="28" spans="2:3" x14ac:dyDescent="0.25">
      <c r="B28" s="1">
        <v>27</v>
      </c>
      <c r="C28" s="13" t="s">
        <v>54</v>
      </c>
    </row>
    <row r="29" spans="2:3" x14ac:dyDescent="0.25">
      <c r="B29" s="1">
        <v>28</v>
      </c>
      <c r="C29" s="13" t="s">
        <v>55</v>
      </c>
    </row>
    <row r="30" spans="2:3" x14ac:dyDescent="0.25">
      <c r="B30" s="1">
        <v>29</v>
      </c>
      <c r="C30" s="13" t="s">
        <v>56</v>
      </c>
    </row>
    <row r="31" spans="2:3" x14ac:dyDescent="0.25">
      <c r="B31" s="1">
        <v>30</v>
      </c>
      <c r="C31" s="13" t="s">
        <v>57</v>
      </c>
    </row>
    <row r="32" spans="2:3" x14ac:dyDescent="0.25">
      <c r="B32" s="1">
        <v>31</v>
      </c>
      <c r="C32" s="13" t="s">
        <v>58</v>
      </c>
    </row>
    <row r="33" spans="2:3" x14ac:dyDescent="0.25">
      <c r="B33" s="1">
        <v>32</v>
      </c>
      <c r="C33" s="13" t="s">
        <v>59</v>
      </c>
    </row>
    <row r="34" spans="2:3" x14ac:dyDescent="0.25">
      <c r="B34" s="1">
        <v>33</v>
      </c>
      <c r="C34" s="13" t="s">
        <v>60</v>
      </c>
    </row>
    <row r="35" spans="2:3" x14ac:dyDescent="0.25">
      <c r="B35" s="1">
        <v>34</v>
      </c>
      <c r="C35" s="13" t="s">
        <v>61</v>
      </c>
    </row>
    <row r="36" spans="2:3" x14ac:dyDescent="0.25">
      <c r="B36" s="1">
        <v>35</v>
      </c>
      <c r="C36" s="13" t="s">
        <v>114</v>
      </c>
    </row>
    <row r="37" spans="2:3" x14ac:dyDescent="0.25">
      <c r="B37" s="1">
        <v>36</v>
      </c>
      <c r="C37" s="13" t="s">
        <v>115</v>
      </c>
    </row>
    <row r="38" spans="2:3" x14ac:dyDescent="0.25">
      <c r="B38" s="1">
        <v>37</v>
      </c>
      <c r="C38" s="13" t="s">
        <v>116</v>
      </c>
    </row>
    <row r="39" spans="2:3" x14ac:dyDescent="0.25">
      <c r="B39" s="1">
        <v>38</v>
      </c>
      <c r="C39" s="13" t="s">
        <v>117</v>
      </c>
    </row>
    <row r="41" spans="2:3" x14ac:dyDescent="0.25">
      <c r="B41" s="15" t="s">
        <v>3</v>
      </c>
    </row>
    <row r="42" spans="2:3" x14ac:dyDescent="0.25">
      <c r="B42" s="1">
        <v>1</v>
      </c>
      <c r="C42" s="13" t="str">
        <f>VLOOKUP(B42,B3:C35,2,FALSE)</f>
        <v>70E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Entry</vt:lpstr>
      <vt:lpstr>Language</vt:lpstr>
      <vt:lpstr>Lookup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 Александр Анатольевич</dc:creator>
  <cp:lastModifiedBy>Dmitry Kalugin</cp:lastModifiedBy>
  <dcterms:created xsi:type="dcterms:W3CDTF">2015-03-26T11:31:35Z</dcterms:created>
  <dcterms:modified xsi:type="dcterms:W3CDTF">2018-06-07T12:19:54Z</dcterms:modified>
</cp:coreProperties>
</file>